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<sst xmlns="http://schemas.openxmlformats.org/spreadsheetml/2006/main" count="18" uniqueCount="18">
  <si>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Langstreckenrechner MS vs Verbrenner</t>
  </si>
  <si>
    <t xml:space="preserve">Durchschnittsgeschwindigkeit: </t>
  </si>
  <si>
    <t>km/h</t>
  </si>
  <si>
    <t>Verbrauch meines Verbrenners:</t>
  </si>
  <si>
    <t>l/100km</t>
  </si>
  <si>
    <t>Ich tanke durchschnittlich:</t>
  </si>
  <si>
    <t xml:space="preserve">l </t>
  </si>
  <si>
    <t>Mittl. Reichweite pro Tanken:</t>
  </si>
  <si>
    <t>km</t>
  </si>
  <si>
    <t>Model S</t>
  </si>
  <si>
    <t>Mein Verbrenner</t>
  </si>
  <si>
    <t>Differenz</t>
  </si>
  <si>
    <t>Fahrzeit elektrisch</t>
  </si>
  <si>
    <t>Ladezeit</t>
  </si>
  <si>
    <t>Fahrzeit Verbrenner</t>
  </si>
  <si>
    <t>Tank + Rast</t>
  </si>
  <si>
    <t>abs.</t>
  </si>
  <si>
    <t>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</si>
</sst>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4" fontId="0" fillId="2" borderId="3" xfId="0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5" fontId="0" fillId="3" borderId="4" xfId="0" applyNumberForma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5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25"/>
          <c:w val="0.906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Tabelle1!$D$9:$D$9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Tabelle1!$B$11:$B$34</c:f>
              <c:numCache/>
            </c:numRef>
          </c:cat>
          <c:val>
            <c:numRef>
              <c:f>Tabelle1!$D$11:$D$34</c:f>
              <c:numCache/>
            </c:numRef>
          </c:val>
          <c:smooth val="0"/>
        </c:ser>
        <c:ser>
          <c:idx val="1"/>
          <c:order val="1"/>
          <c:tx>
            <c:strRef>
              <c:f>Tabelle1!$G$9:$G$9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Tabelle1!$B$11:$B$34</c:f>
              <c:numCache/>
            </c:numRef>
          </c:cat>
          <c:val>
            <c:numRef>
              <c:f>Tabelle1!$G$11:$G$34</c:f>
              <c:numCache/>
            </c:numRef>
          </c:val>
          <c:smooth val="0"/>
        </c:ser>
        <c:marker val="1"/>
        <c:axId val="59559239"/>
        <c:axId val="66271104"/>
      </c:lineChart>
      <c:dateAx>
        <c:axId val="5955923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At val="0"/>
        <c:auto val="0"/>
        <c:noMultiLvlLbl val="0"/>
      </c:date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5923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3825"/>
          <c:w val="0.694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28575</xdr:rowOff>
    </xdr:from>
    <xdr:to>
      <xdr:col>11</xdr:col>
      <xdr:colOff>714375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200025" y="5734050"/>
        <a:ext cx="44291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 topLeftCell="A8">
      <selection activeCell="M18" sqref="M18"/>
    </sheetView>
  </sheetViews>
  <sheetFormatPr defaultColWidth="12.57421875" defaultRowHeight="12.75"/>
  <cols>
    <col min="1" max="1" width="2.7109375" style="0" customWidth="1"/>
    <col min="2" max="2" width="5.7109375" style="0" customWidth="1"/>
    <col min="3" max="3" width="4.00390625" style="0" customWidth="1"/>
    <col min="4" max="5" width="7.7109375" style="0" customWidth="1"/>
    <col min="6" max="6" width="2.57421875" style="0" customWidth="1"/>
    <col min="7" max="8" width="7.7109375" style="0" customWidth="1"/>
    <col min="9" max="9" width="2.57421875" style="0" customWidth="1"/>
    <col min="10" max="11" width="5.140625" style="0" customWidth="1"/>
    <col min="12" max="16384" width="11.57421875" style="0" customWidth="1"/>
  </cols>
  <sheetData>
    <row r="1" spans="2:11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5.25" customHeight="1"/>
    <row r="3" spans="2:11" ht="12.75">
      <c r="B3" s="2" t="s">
        <v>1</v>
      </c>
      <c r="C3" s="2"/>
      <c r="D3" s="2"/>
      <c r="E3" s="2"/>
      <c r="F3" s="2"/>
      <c r="G3" s="3">
        <v>110</v>
      </c>
      <c r="H3" s="4" t="s">
        <v>2</v>
      </c>
      <c r="I3" s="4"/>
      <c r="J3" s="5"/>
      <c r="K3" s="6"/>
    </row>
    <row r="4" spans="2:11" ht="12.75">
      <c r="B4" s="2" t="s">
        <v>3</v>
      </c>
      <c r="C4" s="2"/>
      <c r="D4" s="2"/>
      <c r="E4" s="2"/>
      <c r="F4" s="2"/>
      <c r="G4" s="3">
        <v>9.1</v>
      </c>
      <c r="H4" s="4" t="s">
        <v>4</v>
      </c>
      <c r="I4" s="4"/>
      <c r="J4" s="7"/>
      <c r="K4" s="6"/>
    </row>
    <row r="5" spans="2:11" ht="12.75">
      <c r="B5" s="2" t="s">
        <v>5</v>
      </c>
      <c r="C5" s="2"/>
      <c r="D5" s="2"/>
      <c r="E5" s="2"/>
      <c r="F5" s="2"/>
      <c r="G5" s="3">
        <v>60</v>
      </c>
      <c r="H5" s="4" t="s">
        <v>6</v>
      </c>
      <c r="I5" s="4"/>
      <c r="J5" s="4"/>
      <c r="K5" s="6"/>
    </row>
    <row r="6" spans="2:11" ht="12.75">
      <c r="B6" s="2" t="s">
        <v>7</v>
      </c>
      <c r="C6" s="2"/>
      <c r="D6" s="2"/>
      <c r="E6" s="2"/>
      <c r="F6" s="2"/>
      <c r="G6" s="8">
        <f>INT((G5/G4)*100)</f>
        <v>659</v>
      </c>
      <c r="H6" s="4"/>
      <c r="I6" s="4"/>
      <c r="J6" s="4"/>
      <c r="K6" s="6"/>
    </row>
    <row r="7" ht="5.25" customHeight="1"/>
    <row r="8" spans="2:11" ht="12.75">
      <c r="B8" s="9" t="s">
        <v>8</v>
      </c>
      <c r="D8" s="10" t="s">
        <v>9</v>
      </c>
      <c r="E8" s="10"/>
      <c r="G8" s="10" t="s">
        <v>10</v>
      </c>
      <c r="H8" s="10"/>
      <c r="J8" s="10" t="s">
        <v>11</v>
      </c>
      <c r="K8" s="10"/>
    </row>
    <row r="9" spans="2:11" s="11" customFormat="1" ht="23.25" customHeight="1">
      <c r="B9" s="9"/>
      <c r="D9" s="12" t="s">
        <v>12</v>
      </c>
      <c r="E9" s="13" t="s">
        <v>13</v>
      </c>
      <c r="F9" s="14"/>
      <c r="G9" s="12" t="s">
        <v>14</v>
      </c>
      <c r="H9" s="13" t="s">
        <v>15</v>
      </c>
      <c r="J9" s="15" t="s">
        <v>16</v>
      </c>
      <c r="K9" s="15" t="s">
        <v>17</v>
      </c>
    </row>
    <row r="10" ht="5.25" customHeight="1"/>
    <row r="11" spans="2:11" ht="12.75">
      <c r="B11" s="16">
        <v>50</v>
      </c>
      <c r="C11" s="4"/>
      <c r="D11" s="17">
        <f>ROUNDUP((B11/$G$3)*60,0)</f>
        <v>28</v>
      </c>
      <c r="E11" s="6"/>
      <c r="F11" s="4"/>
      <c r="G11" s="17">
        <f>D11</f>
        <v>28</v>
      </c>
      <c r="H11" s="6"/>
      <c r="I11" s="4"/>
      <c r="J11" s="17">
        <f>D11-G11</f>
        <v>0</v>
      </c>
      <c r="K11" s="18">
        <f>(J11/G11)*100</f>
        <v>0</v>
      </c>
    </row>
    <row r="12" spans="2:11" ht="12.75">
      <c r="B12" s="16">
        <v>100</v>
      </c>
      <c r="C12" s="4"/>
      <c r="D12" s="17">
        <f>D11+$D$11+E11</f>
        <v>56</v>
      </c>
      <c r="E12" s="6"/>
      <c r="F12" s="4"/>
      <c r="G12" s="17">
        <f>$G$11+G11+H11</f>
        <v>56</v>
      </c>
      <c r="H12" s="6"/>
      <c r="I12" s="4"/>
      <c r="J12" s="17">
        <f>D12-G12</f>
        <v>0</v>
      </c>
      <c r="K12" s="19">
        <f>(J12/G12)*100</f>
        <v>0</v>
      </c>
    </row>
    <row r="13" spans="2:11" ht="12.75">
      <c r="B13" s="17">
        <f>B12+50</f>
        <v>150</v>
      </c>
      <c r="C13" s="4"/>
      <c r="D13" s="17">
        <f>D12+$D$11+E12</f>
        <v>84</v>
      </c>
      <c r="E13" s="6"/>
      <c r="F13" s="4"/>
      <c r="G13" s="17">
        <f>$G$11+G12+H12</f>
        <v>84</v>
      </c>
      <c r="H13" s="6"/>
      <c r="I13" s="4"/>
      <c r="J13" s="17">
        <f>D13-G13</f>
        <v>0</v>
      </c>
      <c r="K13" s="19">
        <f>(J13/G13)*100</f>
        <v>0</v>
      </c>
    </row>
    <row r="14" spans="2:11" ht="12.75">
      <c r="B14" s="17">
        <f>B13+50</f>
        <v>200</v>
      </c>
      <c r="C14" s="4"/>
      <c r="D14" s="17">
        <f>D13+$D$11+E13</f>
        <v>112</v>
      </c>
      <c r="E14" s="6"/>
      <c r="F14" s="4"/>
      <c r="G14" s="17">
        <f>$G$11+G13+H13</f>
        <v>112</v>
      </c>
      <c r="H14" s="6"/>
      <c r="I14" s="4"/>
      <c r="J14" s="17">
        <f>D14-G14</f>
        <v>0</v>
      </c>
      <c r="K14" s="19">
        <f>(J14/G14)*100</f>
        <v>0</v>
      </c>
    </row>
    <row r="15" spans="2:11" ht="12.75">
      <c r="B15" s="17">
        <f>B14+50</f>
        <v>250</v>
      </c>
      <c r="C15" s="4"/>
      <c r="D15" s="17">
        <f>D14+$D$11+E14</f>
        <v>140</v>
      </c>
      <c r="E15" s="6"/>
      <c r="F15" s="4"/>
      <c r="G15" s="17">
        <f>$G$11+G14+H14</f>
        <v>140</v>
      </c>
      <c r="H15" s="6"/>
      <c r="I15" s="4"/>
      <c r="J15" s="17">
        <f>D15-G15</f>
        <v>0</v>
      </c>
      <c r="K15" s="19">
        <f>(J15/G15)*100</f>
        <v>0</v>
      </c>
    </row>
    <row r="16" spans="2:11" ht="12.75">
      <c r="B16" s="17">
        <f>B15+50</f>
        <v>300</v>
      </c>
      <c r="C16" s="4"/>
      <c r="D16" s="17">
        <f>D15+$D$11+E15</f>
        <v>168</v>
      </c>
      <c r="E16" s="6">
        <v>25</v>
      </c>
      <c r="F16" s="4"/>
      <c r="G16" s="17">
        <f>$G$11+G15+H15</f>
        <v>168</v>
      </c>
      <c r="H16" s="6"/>
      <c r="I16" s="4"/>
      <c r="J16" s="17">
        <f>D16-G16</f>
        <v>0</v>
      </c>
      <c r="K16" s="19">
        <f>(J16/G16)*100</f>
        <v>0</v>
      </c>
    </row>
    <row r="17" spans="2:11" ht="12.75">
      <c r="B17" s="17">
        <f>B16+50</f>
        <v>350</v>
      </c>
      <c r="C17" s="4"/>
      <c r="D17" s="17">
        <f>D16+$D$11+E16</f>
        <v>221</v>
      </c>
      <c r="E17" s="6"/>
      <c r="F17" s="4"/>
      <c r="G17" s="17">
        <f>$G$11+G16+H16</f>
        <v>196</v>
      </c>
      <c r="H17" s="6"/>
      <c r="I17" s="4"/>
      <c r="J17" s="17">
        <f>D17-G17</f>
        <v>25</v>
      </c>
      <c r="K17" s="19">
        <f>(J17/G17)*100</f>
        <v>12.755102040816327</v>
      </c>
    </row>
    <row r="18" spans="2:11" ht="12.75">
      <c r="B18" s="17">
        <f>B17+50</f>
        <v>400</v>
      </c>
      <c r="C18" s="4"/>
      <c r="D18" s="17">
        <f>D17+$D$11+E17</f>
        <v>249</v>
      </c>
      <c r="E18" s="6"/>
      <c r="F18" s="4"/>
      <c r="G18" s="17">
        <f>$G$11+G17+H17</f>
        <v>224</v>
      </c>
      <c r="H18" s="6"/>
      <c r="I18" s="4"/>
      <c r="J18" s="17">
        <f>D18-G18</f>
        <v>25</v>
      </c>
      <c r="K18" s="19">
        <f>(J18/G18)*100</f>
        <v>11.160714285714286</v>
      </c>
    </row>
    <row r="19" spans="2:11" ht="12.75">
      <c r="B19" s="17">
        <f>B18+50</f>
        <v>450</v>
      </c>
      <c r="C19" s="4"/>
      <c r="D19" s="17">
        <f>D18+$D$11+E18</f>
        <v>277</v>
      </c>
      <c r="E19" s="6">
        <v>25</v>
      </c>
      <c r="F19" s="4"/>
      <c r="G19" s="17">
        <f>$G$11+G18+H18</f>
        <v>252</v>
      </c>
      <c r="H19" s="6"/>
      <c r="I19" s="4"/>
      <c r="J19" s="17">
        <f>D19-G19</f>
        <v>25</v>
      </c>
      <c r="K19" s="19">
        <f>(J19/G19)*100</f>
        <v>9.920634920634921</v>
      </c>
    </row>
    <row r="20" spans="2:11" ht="12.75">
      <c r="B20" s="17">
        <f>B19+50</f>
        <v>500</v>
      </c>
      <c r="C20" s="4"/>
      <c r="D20" s="17">
        <f>D19+$D$11+E19</f>
        <v>330</v>
      </c>
      <c r="E20" s="6"/>
      <c r="F20" s="4"/>
      <c r="G20" s="17">
        <f>$G$11+G19+H19</f>
        <v>280</v>
      </c>
      <c r="H20" s="6"/>
      <c r="I20" s="4"/>
      <c r="J20" s="17">
        <f>D20-G20</f>
        <v>50</v>
      </c>
      <c r="K20" s="19">
        <f>(J20/G20)*100</f>
        <v>17.857142857142858</v>
      </c>
    </row>
    <row r="21" spans="2:11" ht="12.75">
      <c r="B21" s="17">
        <f>B20+50</f>
        <v>550</v>
      </c>
      <c r="C21" s="4"/>
      <c r="D21" s="17">
        <f>D20+$D$11+E20</f>
        <v>358</v>
      </c>
      <c r="E21" s="6"/>
      <c r="F21" s="4"/>
      <c r="G21" s="17">
        <f>$G$11+G20+H20</f>
        <v>308</v>
      </c>
      <c r="H21" s="6"/>
      <c r="I21" s="4"/>
      <c r="J21" s="17">
        <f>D21-G21</f>
        <v>50</v>
      </c>
      <c r="K21" s="19">
        <f>(J21/G21)*100</f>
        <v>16.233766233766232</v>
      </c>
    </row>
    <row r="22" spans="2:11" ht="12.75">
      <c r="B22" s="17">
        <f>B21+50</f>
        <v>600</v>
      </c>
      <c r="C22" s="4"/>
      <c r="D22" s="17">
        <f>D21+$D$11+E21</f>
        <v>386</v>
      </c>
      <c r="E22" s="6"/>
      <c r="F22" s="4"/>
      <c r="G22" s="17">
        <f>$G$11+G21+H21</f>
        <v>336</v>
      </c>
      <c r="H22" s="6"/>
      <c r="I22" s="4"/>
      <c r="J22" s="17">
        <f>D22-G22</f>
        <v>50</v>
      </c>
      <c r="K22" s="19">
        <f>(J22/G22)*100</f>
        <v>14.880952380952381</v>
      </c>
    </row>
    <row r="23" spans="2:11" ht="12.75">
      <c r="B23" s="17">
        <f>B22+50</f>
        <v>650</v>
      </c>
      <c r="C23" s="4"/>
      <c r="D23" s="17">
        <f>D22+$D$11+E22</f>
        <v>414</v>
      </c>
      <c r="E23" s="6"/>
      <c r="F23" s="4"/>
      <c r="G23" s="17">
        <f>$G$11+G22+H22</f>
        <v>364</v>
      </c>
      <c r="H23" s="6">
        <v>15</v>
      </c>
      <c r="I23" s="4"/>
      <c r="J23" s="17">
        <f>D23-G23</f>
        <v>50</v>
      </c>
      <c r="K23" s="19">
        <f>(J23/G23)*100</f>
        <v>13.736263736263737</v>
      </c>
    </row>
    <row r="24" spans="2:11" ht="12.75">
      <c r="B24" s="17">
        <f>B23+50</f>
        <v>700</v>
      </c>
      <c r="C24" s="4"/>
      <c r="D24" s="17">
        <f>D23+$D$11+E23</f>
        <v>442</v>
      </c>
      <c r="E24" s="6">
        <v>10</v>
      </c>
      <c r="F24" s="4"/>
      <c r="G24" s="17">
        <f>$G$11+G23+H23</f>
        <v>407</v>
      </c>
      <c r="H24" s="6"/>
      <c r="I24" s="4"/>
      <c r="J24" s="17">
        <f>D24-G24</f>
        <v>35</v>
      </c>
      <c r="K24" s="19">
        <f>(J24/G24)*100</f>
        <v>8.5995085995086</v>
      </c>
    </row>
    <row r="25" spans="2:11" ht="12.75">
      <c r="B25" s="20">
        <f>B24+50</f>
        <v>750</v>
      </c>
      <c r="C25" s="21"/>
      <c r="D25" s="20">
        <f>D24+$D$11+E24</f>
        <v>480</v>
      </c>
      <c r="E25" s="22"/>
      <c r="F25" s="21"/>
      <c r="G25" s="20">
        <f>$G$11+G24+H24</f>
        <v>435</v>
      </c>
      <c r="H25" s="22"/>
      <c r="I25" s="21"/>
      <c r="J25" s="20">
        <f>D25-G25</f>
        <v>45</v>
      </c>
      <c r="K25" s="23">
        <f>(J25/G25)*100</f>
        <v>10.344827586206897</v>
      </c>
    </row>
    <row r="26" spans="2:11" ht="12.75">
      <c r="B26" s="24">
        <f>B25+50</f>
        <v>800</v>
      </c>
      <c r="C26" s="25"/>
      <c r="D26" s="24">
        <f>D25+$D$11+E25</f>
        <v>508</v>
      </c>
      <c r="E26" s="26"/>
      <c r="F26" s="25"/>
      <c r="G26" s="24">
        <f>$G$11+G25+H25</f>
        <v>463</v>
      </c>
      <c r="H26" s="26"/>
      <c r="I26" s="25"/>
      <c r="J26" s="24">
        <f>D26-G26</f>
        <v>45</v>
      </c>
      <c r="K26" s="27">
        <f>(J26/G26)*100</f>
        <v>9.719222462203025</v>
      </c>
    </row>
    <row r="27" spans="2:11" ht="12.75">
      <c r="B27" s="17">
        <f>B26+50</f>
        <v>850</v>
      </c>
      <c r="C27" s="4"/>
      <c r="D27" s="17">
        <f>D26+$D$11+E26</f>
        <v>536</v>
      </c>
      <c r="E27" s="6"/>
      <c r="F27" s="4"/>
      <c r="G27" s="17">
        <f>$G$11+G26+H26</f>
        <v>491</v>
      </c>
      <c r="H27" s="6"/>
      <c r="I27" s="4"/>
      <c r="J27" s="17">
        <f>D27-G27</f>
        <v>45</v>
      </c>
      <c r="K27" s="19">
        <f>(J27/G27)*100</f>
        <v>9.164969450101832</v>
      </c>
    </row>
    <row r="28" spans="2:11" ht="12.75">
      <c r="B28" s="17">
        <f>B27+50</f>
        <v>900</v>
      </c>
      <c r="C28" s="4"/>
      <c r="D28" s="17">
        <f>D27+$D$11+E27</f>
        <v>564</v>
      </c>
      <c r="E28" s="6"/>
      <c r="F28" s="4"/>
      <c r="G28" s="17">
        <f>$G$11+G27+H27</f>
        <v>519</v>
      </c>
      <c r="H28" s="6"/>
      <c r="I28" s="4"/>
      <c r="J28" s="17">
        <f>D28-G28</f>
        <v>45</v>
      </c>
      <c r="K28" s="19">
        <f>(J28/G28)*100</f>
        <v>8.670520231213873</v>
      </c>
    </row>
    <row r="29" spans="2:11" ht="12.75">
      <c r="B29" s="17">
        <f>B28+50</f>
        <v>950</v>
      </c>
      <c r="C29" s="4"/>
      <c r="D29" s="17">
        <f>D28+$D$11+E28</f>
        <v>592</v>
      </c>
      <c r="E29" s="6"/>
      <c r="F29" s="4"/>
      <c r="G29" s="17">
        <f>$G$11+G28+H28</f>
        <v>547</v>
      </c>
      <c r="H29" s="6"/>
      <c r="I29" s="4"/>
      <c r="J29" s="17">
        <f>D29-G29</f>
        <v>45</v>
      </c>
      <c r="K29" s="19">
        <f>(J29/G29)*100</f>
        <v>8.226691042047532</v>
      </c>
    </row>
    <row r="30" spans="2:11" ht="12.75">
      <c r="B30" s="17">
        <f>B29+50</f>
        <v>1000</v>
      </c>
      <c r="C30" s="4"/>
      <c r="D30" s="17">
        <f>D29+$D$11+E29</f>
        <v>620</v>
      </c>
      <c r="E30" s="6"/>
      <c r="F30" s="4"/>
      <c r="G30" s="17">
        <f>$G$11+G29+H29</f>
        <v>575</v>
      </c>
      <c r="H30" s="6"/>
      <c r="I30" s="4"/>
      <c r="J30" s="17">
        <f>D30-G30</f>
        <v>45</v>
      </c>
      <c r="K30" s="19">
        <f>(J30/G30)*100</f>
        <v>7.82608695652174</v>
      </c>
    </row>
    <row r="31" spans="2:11" ht="12.75">
      <c r="B31" s="17">
        <f>B30+50</f>
        <v>1050</v>
      </c>
      <c r="C31" s="4"/>
      <c r="D31" s="17">
        <f>D30+$D$11+E30</f>
        <v>648</v>
      </c>
      <c r="E31" s="6"/>
      <c r="F31" s="4"/>
      <c r="G31" s="17">
        <f>$G$11+G30+H30</f>
        <v>603</v>
      </c>
      <c r="H31" s="6"/>
      <c r="I31" s="4"/>
      <c r="J31" s="17">
        <f>D31-G31</f>
        <v>45</v>
      </c>
      <c r="K31" s="19">
        <f>(J31/G31)*100</f>
        <v>7.462686567164178</v>
      </c>
    </row>
    <row r="32" spans="2:11" ht="12.75">
      <c r="B32" s="17">
        <f>B31+50</f>
        <v>1100</v>
      </c>
      <c r="C32" s="4"/>
      <c r="D32" s="17">
        <f>D31+$D$11+E31</f>
        <v>676</v>
      </c>
      <c r="E32" s="6"/>
      <c r="F32" s="4"/>
      <c r="G32" s="17">
        <f>$G$11+G31+H31</f>
        <v>631</v>
      </c>
      <c r="H32" s="6"/>
      <c r="I32" s="4"/>
      <c r="J32" s="17">
        <f>D32-G32</f>
        <v>45</v>
      </c>
      <c r="K32" s="19">
        <f>(J32/G32)*100</f>
        <v>7.131537242472266</v>
      </c>
    </row>
    <row r="33" spans="2:11" ht="12.75">
      <c r="B33" s="17">
        <f>B32+50</f>
        <v>1150</v>
      </c>
      <c r="C33" s="4"/>
      <c r="D33" s="17">
        <f>D32+$D$11+E32</f>
        <v>704</v>
      </c>
      <c r="E33" s="6"/>
      <c r="F33" s="4"/>
      <c r="G33" s="17">
        <f>$G$11+G32+H32</f>
        <v>659</v>
      </c>
      <c r="H33" s="6"/>
      <c r="I33" s="4"/>
      <c r="J33" s="17">
        <f>D33-G33</f>
        <v>45</v>
      </c>
      <c r="K33" s="19">
        <f>(J33/G33)*100</f>
        <v>6.828528072837632</v>
      </c>
    </row>
    <row r="34" spans="2:11" ht="12.75">
      <c r="B34" s="17">
        <f>B33+50</f>
        <v>1200</v>
      </c>
      <c r="C34" s="4"/>
      <c r="D34" s="17">
        <f>D33+$D$11+E33</f>
        <v>732</v>
      </c>
      <c r="E34" s="6"/>
      <c r="F34" s="4"/>
      <c r="G34" s="17">
        <f>$G$11+G33+H33</f>
        <v>687</v>
      </c>
      <c r="H34" s="6"/>
      <c r="I34" s="4"/>
      <c r="J34" s="17">
        <f>D34-G34</f>
        <v>45</v>
      </c>
      <c r="K34" s="19">
        <f>(J34/G34)*100</f>
        <v>6.550218340611353</v>
      </c>
    </row>
  </sheetData>
  <sheetProtection selectLockedCells="1" selectUnlockedCells="1"/>
  <mergeCells count="9">
    <mergeCell ref="B1:K1"/>
    <mergeCell ref="B3:F3"/>
    <mergeCell ref="B4:F4"/>
    <mergeCell ref="B5:F5"/>
    <mergeCell ref="B6:F6"/>
    <mergeCell ref="B8:B9"/>
    <mergeCell ref="D8:E8"/>
    <mergeCell ref="G8:H8"/>
    <mergeCell ref="J8:K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Hense</dc:creator>
  <cp:keywords/>
  <dc:description/>
  <cp:lastModifiedBy>Bernd Hense</cp:lastModifiedBy>
  <dcterms:created xsi:type="dcterms:W3CDTF">2015-05-03T11:41:16Z</dcterms:created>
  <dcterms:modified xsi:type="dcterms:W3CDTF">2015-05-03T15:14:45Z</dcterms:modified>
  <cp:category/>
  <cp:version/>
  <cp:contentType/>
  <cp:contentStatus/>
  <cp:revision>13</cp:revision>
</cp:coreProperties>
</file>